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RCN'!$A$1:$E$111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B99" i="1"/>
  <c r="C94" i="1"/>
  <c r="B94" i="1"/>
  <c r="C93" i="1"/>
  <c r="B93" i="1"/>
  <c r="C90" i="1"/>
  <c r="B90" i="1"/>
  <c r="C86" i="1"/>
  <c r="B86" i="1"/>
  <c r="C82" i="1"/>
  <c r="B82" i="1"/>
  <c r="C81" i="1"/>
  <c r="C80" i="1" s="1"/>
  <c r="C78" i="1" s="1"/>
  <c r="B81" i="1"/>
  <c r="B80" i="1" s="1"/>
  <c r="B78" i="1" s="1"/>
  <c r="C73" i="1"/>
  <c r="B73" i="1"/>
  <c r="C69" i="1"/>
  <c r="C67" i="1" s="1"/>
  <c r="C20" i="1" s="1"/>
  <c r="C17" i="1" s="1"/>
  <c r="B69" i="1"/>
  <c r="B67" i="1" s="1"/>
  <c r="B20" i="1" s="1"/>
  <c r="B17" i="1" s="1"/>
  <c r="C63" i="1"/>
  <c r="C61" i="1" s="1"/>
  <c r="C60" i="1" s="1"/>
  <c r="B63" i="1"/>
  <c r="B61" i="1" s="1"/>
  <c r="C48" i="1"/>
  <c r="B48" i="1"/>
  <c r="C36" i="1"/>
  <c r="B36" i="1"/>
  <c r="B35" i="1" s="1"/>
  <c r="C35" i="1"/>
  <c r="C30" i="1"/>
  <c r="B30" i="1"/>
  <c r="C25" i="1"/>
  <c r="B25" i="1"/>
  <c r="C24" i="1"/>
  <c r="B24" i="1"/>
  <c r="C23" i="1"/>
  <c r="B23" i="1"/>
  <c r="C22" i="1"/>
  <c r="C21" i="1" s="1"/>
  <c r="B22" i="1"/>
  <c r="B21" i="1"/>
  <c r="B19" i="1" l="1"/>
  <c r="B60" i="1"/>
  <c r="C19" i="1"/>
  <c r="C18" i="1" l="1"/>
  <c r="C16" i="1"/>
  <c r="C15" i="1" s="1"/>
  <c r="C105" i="1" s="1"/>
  <c r="B18" i="1"/>
  <c r="B16" i="1"/>
  <c r="B15" i="1" s="1"/>
  <c r="B105" i="1" s="1"/>
  <c r="D85" i="1" l="1"/>
  <c r="E85" i="1"/>
  <c r="E83" i="1"/>
  <c r="D79" i="1"/>
  <c r="E72" i="1"/>
  <c r="E66" i="1"/>
  <c r="D59" i="1"/>
  <c r="E59" i="1"/>
  <c r="E54" i="1"/>
  <c r="D53" i="1"/>
  <c r="D51" i="1"/>
  <c r="E51" i="1"/>
  <c r="E49" i="1"/>
  <c r="E47" i="1"/>
  <c r="E46" i="1"/>
  <c r="E44" i="1"/>
  <c r="D41" i="1"/>
  <c r="E39" i="1"/>
  <c r="E38" i="1"/>
  <c r="E34" i="1"/>
  <c r="D29" i="1"/>
  <c r="E26" i="1"/>
  <c r="E84" i="1"/>
  <c r="D83" i="1"/>
  <c r="E79" i="1"/>
  <c r="D77" i="1"/>
  <c r="E77" i="1"/>
  <c r="E74" i="1"/>
  <c r="D71" i="1"/>
  <c r="E71" i="1"/>
  <c r="E68" i="1"/>
  <c r="D65" i="1"/>
  <c r="E65" i="1"/>
  <c r="E64" i="1"/>
  <c r="E62" i="1"/>
  <c r="E58" i="1"/>
  <c r="E56" i="1"/>
  <c r="D55" i="1"/>
  <c r="E55" i="1"/>
  <c r="E53" i="1"/>
  <c r="E52" i="1"/>
  <c r="E50" i="1"/>
  <c r="D49" i="1"/>
  <c r="D47" i="1"/>
  <c r="D45" i="1"/>
  <c r="E45" i="1"/>
  <c r="D43" i="1"/>
  <c r="E43" i="1"/>
  <c r="E42" i="1"/>
  <c r="E41" i="1"/>
  <c r="E40" i="1"/>
  <c r="D39" i="1"/>
  <c r="D37" i="1"/>
  <c r="D33" i="1"/>
  <c r="E32" i="1"/>
  <c r="D31" i="1"/>
  <c r="E28" i="1"/>
  <c r="E27" i="1"/>
  <c r="D26" i="1" l="1"/>
  <c r="E82" i="1"/>
  <c r="E90" i="1"/>
  <c r="D90" i="1"/>
  <c r="E92" i="1"/>
  <c r="D92" i="1"/>
  <c r="E94" i="1"/>
  <c r="D94" i="1"/>
  <c r="E96" i="1"/>
  <c r="D96" i="1"/>
  <c r="E98" i="1"/>
  <c r="D98" i="1"/>
  <c r="E100" i="1"/>
  <c r="D100" i="1"/>
  <c r="E102" i="1"/>
  <c r="D102" i="1"/>
  <c r="E104" i="1"/>
  <c r="D104" i="1"/>
  <c r="D28" i="1"/>
  <c r="D27" i="1"/>
  <c r="D32" i="1"/>
  <c r="D34" i="1"/>
  <c r="D38" i="1"/>
  <c r="D40" i="1"/>
  <c r="D42" i="1"/>
  <c r="D44" i="1"/>
  <c r="D46" i="1"/>
  <c r="D50" i="1"/>
  <c r="D52" i="1"/>
  <c r="D54" i="1"/>
  <c r="D56" i="1"/>
  <c r="D58" i="1"/>
  <c r="D62" i="1"/>
  <c r="D64" i="1"/>
  <c r="D66" i="1"/>
  <c r="D68" i="1"/>
  <c r="D72" i="1"/>
  <c r="D74" i="1"/>
  <c r="D82" i="1"/>
  <c r="D84" i="1"/>
  <c r="E29" i="1"/>
  <c r="E31" i="1"/>
  <c r="E33" i="1"/>
  <c r="E37" i="1"/>
  <c r="E63" i="1"/>
  <c r="E91" i="1"/>
  <c r="D91" i="1"/>
  <c r="E95" i="1"/>
  <c r="D95" i="1"/>
  <c r="E97" i="1"/>
  <c r="D97" i="1"/>
  <c r="E101" i="1"/>
  <c r="D101" i="1"/>
  <c r="E103" i="1"/>
  <c r="D103" i="1"/>
  <c r="E25" i="1" l="1"/>
  <c r="D22" i="1"/>
  <c r="D25" i="1"/>
  <c r="D36" i="1"/>
  <c r="D63" i="1"/>
  <c r="D30" i="1"/>
  <c r="E99" i="1"/>
  <c r="D99" i="1"/>
  <c r="E30" i="1"/>
  <c r="E36" i="1"/>
  <c r="D24" i="1" l="1"/>
  <c r="E61" i="1"/>
  <c r="D61" i="1"/>
  <c r="E24" i="1"/>
  <c r="E93" i="1"/>
  <c r="D93" i="1"/>
  <c r="D19" i="1"/>
  <c r="E22" i="1"/>
  <c r="D16" i="1" l="1"/>
  <c r="E19" i="1"/>
  <c r="E16" i="1" l="1"/>
  <c r="D89" i="1" l="1"/>
  <c r="E89" i="1"/>
  <c r="D88" i="1"/>
  <c r="E88" i="1"/>
  <c r="D87" i="1" l="1"/>
  <c r="E87" i="1"/>
  <c r="D86" i="1"/>
  <c r="E86" i="1"/>
  <c r="E70" i="1"/>
  <c r="D70" i="1"/>
  <c r="E57" i="1" l="1"/>
  <c r="D57" i="1"/>
  <c r="E76" i="1"/>
  <c r="D76" i="1"/>
  <c r="D75" i="1"/>
  <c r="E75" i="1"/>
  <c r="D81" i="1"/>
  <c r="E81" i="1"/>
  <c r="E69" i="1"/>
  <c r="D69" i="1"/>
  <c r="D48" i="1" l="1"/>
  <c r="E48" i="1"/>
  <c r="E73" i="1"/>
  <c r="D73" i="1"/>
  <c r="E80" i="1"/>
  <c r="D80" i="1"/>
  <c r="D67" i="1"/>
  <c r="E67" i="1"/>
  <c r="D23" i="1" l="1"/>
  <c r="E23" i="1"/>
  <c r="D35" i="1"/>
  <c r="E35" i="1"/>
  <c r="E20" i="1"/>
  <c r="D78" i="1"/>
  <c r="E78" i="1"/>
  <c r="E60" i="1"/>
  <c r="D60" i="1"/>
  <c r="D20" i="1"/>
  <c r="E21" i="1" l="1"/>
  <c r="D21" i="1"/>
  <c r="E18" i="1"/>
  <c r="D18" i="1"/>
  <c r="E17" i="1" l="1"/>
  <c r="D17" i="1"/>
  <c r="E15" i="1"/>
  <c r="D15" i="1"/>
  <c r="D105" i="1" l="1"/>
  <c r="E105" i="1"/>
</calcChain>
</file>

<file path=xl/sharedStrings.xml><?xml version="1.0" encoding="utf-8"?>
<sst xmlns="http://schemas.openxmlformats.org/spreadsheetml/2006/main" count="115" uniqueCount="96">
  <si>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</si>
  <si>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</si>
  <si>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</si>
  <si>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</si>
  <si>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</si>
  <si>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</si>
  <si>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</si>
  <si>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</si>
  <si>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2017 (P)</t>
  </si>
  <si>
    <t>2018 (E)</t>
  </si>
  <si>
    <t>2018-2017 (E)</t>
  </si>
  <si>
    <t>(P) Cifras preliminares.</t>
  </si>
  <si>
    <t>(E) Cifras estimadas.</t>
  </si>
  <si>
    <t>DE PANAMÁ, SEGÚN PARTIDA: ENERO A SEPTIEMBRE 2017-18</t>
  </si>
  <si>
    <t>Enero a septiembre</t>
  </si>
  <si>
    <t>Enero a</t>
  </si>
  <si>
    <t>septiembre</t>
  </si>
  <si>
    <t xml:space="preserve"> I.   Cuenta corriente………………………………………………………………………………………………………………………</t>
  </si>
  <si>
    <t xml:space="preserve">      Exportación de bienes, servicios, renta y tranferencias corrientes……………………………………………………………….</t>
  </si>
  <si>
    <t xml:space="preserve">      Importación de bienes, servicios, renta y transferencias corrientes………………………………………………………………</t>
  </si>
  <si>
    <t xml:space="preserve">      Bienes, servicios y renta (netos)…………………………………………………………………………………………………..</t>
  </si>
  <si>
    <t xml:space="preserve">      Exportación de bienes, servicios y renta…………………………………………………………………………………………….</t>
  </si>
  <si>
    <t xml:space="preserve">      Importación de bienes, servicios y renta…………………………………………………………………………………………….</t>
  </si>
  <si>
    <t xml:space="preserve">      Bienes y servicios (netos)……………………………………………………………………………………………………………</t>
  </si>
  <si>
    <t xml:space="preserve">      Exportación de bienes y servicios…………………………………………………………………………………………………….</t>
  </si>
  <si>
    <t xml:space="preserve">      Importación de bienes y servicios…………………………………………………………………………………………………….</t>
  </si>
  <si>
    <t xml:space="preserve">      A.  Bienes (netos)……………………………………………………………………………………………………………………..</t>
  </si>
  <si>
    <t xml:space="preserve">                Bienes (crédito)....…………………………………………………………………………………………………………….</t>
  </si>
  <si>
    <t xml:space="preserve">                1.  Mercancías  generales……………………………………………………………………………………………………..</t>
  </si>
  <si>
    <t xml:space="preserve">                2.  Bienes para transformación………………………………………………………………………………………………..</t>
  </si>
  <si>
    <t xml:space="preserve">                3.  Reparaciones de bienes……………………………………………………………………………………………………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</si>
  <si>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transporte……………………………………………………………….</t>
  </si>
  <si>
    <t xml:space="preserve">                Bienes (débito)…………………………………………………………………………………………………………………</t>
  </si>
  <si>
    <t xml:space="preserve">      B.  Servicios (netos)…………………………………………………………………………………………………………………..</t>
  </si>
  <si>
    <t xml:space="preserve">                Servicios (crédito)…………………………………………………………………………………………………………….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</si>
  <si>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Transportes………………………………………………………………………………………………………………….</t>
  </si>
  <si>
    <t xml:space="preserve">                2.  Viajes…………………………………………………………………………………………………………………………</t>
  </si>
  <si>
    <t xml:space="preserve">                3.  Servicios de comunicaciones………………………………………………………………………………………………</t>
  </si>
  <si>
    <t xml:space="preserve">                4.  Servicios de construcción………………………………………………………………………………………………….</t>
  </si>
  <si>
    <t xml:space="preserve">                5.  Servicios de seguros………………………………………………………………………………………………………..</t>
  </si>
  <si>
    <t xml:space="preserve">                6.  Servicios financieros………………………………………………………………………………………………………..</t>
  </si>
  <si>
    <t xml:space="preserve">                7.  Servicios de informática y de información………………………………………………………………………………..</t>
  </si>
  <si>
    <t xml:space="preserve">                8.  Regalías y derechos de licencia…………………………………………………………………………………………..</t>
  </si>
  <si>
    <t xml:space="preserve">                9.  Otros servicios empresariales……………………………………………………………………………………………..</t>
  </si>
  <si>
    <t xml:space="preserve">              10.  Servicios culturales, personales y recreativos…………………………………………………………………………..</t>
  </si>
  <si>
    <t xml:space="preserve">              11.  Servicios del gobierno, n.i.o.p.…………………………………………………………………………………………….</t>
  </si>
  <si>
    <t xml:space="preserve">                Servicios (débito)……………………………………………………………………………………………………………..</t>
  </si>
  <si>
    <t xml:space="preserve">                1.  Transportes…………………………………………………………………………………………………………………..</t>
  </si>
  <si>
    <t>..              11.  Servicios del gobierno, n.i.o.p.………………………………………………………………………………………….</t>
  </si>
  <si>
    <t xml:space="preserve">      C.  Renta (neta)………………………………………………………………………………………………………………………..</t>
  </si>
  <si>
    <t xml:space="preserve">                Renta (crédito)………………………………………………………………………………………………………………..</t>
  </si>
  <si>
    <t xml:space="preserve">                1.  Remuneración de empleados……………………………………………………………………………………………..</t>
  </si>
  <si>
    <t>.                2.  Renta de la inversión………………………………………………………………………………………………………</t>
  </si>
  <si>
    <t xml:space="preserve">                     2.1   Inversión directa………………………………………………………………………………………………………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</si>
  <si>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cartera………………………………………………………………………………………………….</t>
  </si>
  <si>
    <t xml:space="preserve">                     2.3   Otra inversión…………………………………………………………………………………………………………</t>
  </si>
  <si>
    <t xml:space="preserve">                Renta (débito)………………………………………………………………………………………………………………….</t>
  </si>
  <si>
    <t xml:space="preserve">                2.  Renta de la inversión……………………………………………………………………………………………………….</t>
  </si>
  <si>
    <t xml:space="preserve">      D.  Transferencias corrientes (netas)…………………………………………………………………………………………….</t>
  </si>
  <si>
    <t xml:space="preserve">               Transferencias corrientes (crédito)……………………………………………………………………………………………</t>
  </si>
  <si>
    <t xml:space="preserve">               Transferencias corrientes (débito)…………………………………………………………………………………………….</t>
  </si>
  <si>
    <t xml:space="preserve">                1.  Gobierno general…………………………………………………………………………………………………………..</t>
  </si>
  <si>
    <t xml:space="preserve">                2.  Otros sectores……………………………………………………………………………………………………………..</t>
  </si>
  <si>
    <t xml:space="preserve"> II.   Cuenta de capital y financiera……………………………………………………………………………………………………</t>
  </si>
  <si>
    <t xml:space="preserve">       A.  Cuenta de capital………………………………………………………………………………………………………………..</t>
  </si>
  <si>
    <t xml:space="preserve">       B.  Cuenta financiera………………………………………………………………………………………………………………..</t>
  </si>
  <si>
    <t xml:space="preserve">             1.  Inversión directa…………………………………………………………………………………………………………….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</si>
  <si>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extranjero…………………………………………………………………………………………………………..</t>
  </si>
  <si>
    <t xml:space="preserve">                       1.1.1  Acciones y participaciones de capital………………………………………………………………………….</t>
  </si>
  <si>
    <t xml:space="preserve">                       1.1.2   Utilidades reinvertidas……………………………………………………………………………………………</t>
  </si>
  <si>
    <t xml:space="preserve">                       1.1.3   Otro capital………………………………………………………………………………………………………..</t>
  </si>
  <si>
    <t xml:space="preserve">                 1.2  En la economía declarante………………………………………………………………………………………………</t>
  </si>
  <si>
    <t xml:space="preserve">                       1.2.1  Acciones y participaciones de capital………………………………………………………………………….</t>
  </si>
  <si>
    <t xml:space="preserve">                       1.2.2   Utilidades reinvertidas……………………………………………………………………………………………</t>
  </si>
  <si>
    <t xml:space="preserve">                       1.2.3   Otro capital……………………………………………………………………………………………………….</t>
  </si>
  <si>
    <t xml:space="preserve">             2.  Inversión de cartera…………………………………………………………………………………………………………</t>
  </si>
  <si>
    <t xml:space="preserve">                  2.1   Activos……………………………………………………………………………………………………………………</t>
  </si>
  <si>
    <t xml:space="preserve">                  2.2   Pasivos…………………………………………………………………………………………………………………..</t>
  </si>
  <si>
    <t xml:space="preserve">             3.  Otra inversión………………………………………………………………………………………………………………..</t>
  </si>
  <si>
    <t xml:space="preserve">                   3.1  Activos……………………………………………………………………………………………………………………</t>
  </si>
  <si>
    <t xml:space="preserve">                          3.1.1  Créditos comerciales……………………………………………………………………………………………</t>
  </si>
  <si>
    <t xml:space="preserve">                          3.1.2  Préstamos……………………………………………………………………………………………………….</t>
  </si>
  <si>
    <t xml:space="preserve">                          3.1.3  Moneda y depósitos……………………………………………………………………………………………</t>
  </si>
  <si>
    <t xml:space="preserve">                          3.1.4  Otros activos…………………………………………………………………………………………………….</t>
  </si>
  <si>
    <t xml:space="preserve">                   3.2  Pasivos………………………………………………………………………………………………………………….</t>
  </si>
  <si>
    <t xml:space="preserve">                          3.2.1  Créditos comerciales……………………………………………………………………………………………</t>
  </si>
  <si>
    <t xml:space="preserve">                          3.2.2  Préstamos……………………………………………………………………………………………………….</t>
  </si>
  <si>
    <t xml:space="preserve">                          3.2.3  Moneda y depósitos……………………………………………………………………………………………</t>
  </si>
  <si>
    <t xml:space="preserve">                          3.2.4  Otros pasivos……………………………………………………………………………………………………</t>
  </si>
  <si>
    <t xml:space="preserve">             4.  Activos de reserva………………………………………………………………………………………………………….</t>
  </si>
  <si>
    <t>III.    Errores y omisiones netos…………………………………………………………………………………………………………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</si>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</sst>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2" borderId="0" xfId="0" applyNumberFormat="1" applyFont="1" applyFill="1"/>
    <xf numFmtId="164" fontId="2" fillId="3" borderId="1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 applyProtection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9" xfId="0" applyNumberFormat="1" applyFont="1" applyFill="1" applyBorder="1"/>
    <xf numFmtId="164" fontId="1" fillId="2" borderId="2" xfId="0" applyNumberFormat="1" applyFont="1" applyFill="1" applyBorder="1"/>
    <xf numFmtId="0" fontId="2" fillId="2" borderId="5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164" fontId="1" fillId="2" borderId="11" xfId="0" applyNumberFormat="1" applyFont="1" applyFill="1" applyBorder="1" applyAlignment="1" applyProtection="1">
      <alignment horizontal="left"/>
    </xf>
    <xf numFmtId="164" fontId="1" fillId="2" borderId="12" xfId="0" applyNumberFormat="1" applyFont="1" applyFill="1" applyBorder="1"/>
    <xf numFmtId="164" fontId="1" fillId="2" borderId="13" xfId="0" applyNumberFormat="1" applyFont="1" applyFill="1" applyBorder="1"/>
    <xf numFmtId="164" fontId="1" fillId="2" borderId="0" xfId="0" applyNumberFormat="1" applyFont="1" applyFill="1" applyBorder="1"/>
    <xf numFmtId="0" fontId="1" fillId="0" borderId="0" xfId="0" applyFont="1" applyFill="1" applyAlignment="1"/>
    <xf numFmtId="164" fontId="2" fillId="3" borderId="5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1" fontId="2" fillId="3" borderId="9" xfId="0" applyNumberFormat="1" applyFont="1" applyFill="1" applyBorder="1" applyAlignment="1" applyProtection="1">
      <alignment horizontal="center" vertical="center"/>
    </xf>
    <xf numFmtId="1" fontId="2" fillId="3" borderId="12" xfId="0" applyNumberFormat="1" applyFont="1" applyFill="1" applyBorder="1" applyAlignment="1" applyProtection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4" fontId="1" fillId="0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</xf>
    <xf numFmtId="1" fontId="2" fillId="3" borderId="13" xfId="0" applyNumberFormat="1" applyFont="1" applyFill="1" applyBorder="1" applyAlignment="1" applyProtection="1">
      <alignment horizontal="center" vertical="center"/>
    </xf>
    <xf numFmtId="1" fontId="2" fillId="3" borderId="14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baseColWidth="10" defaultRowHeight="12.75" customHeight="1" x14ac:dyDescent="0.2"/>
  <cols>
    <col min="1" max="1" width="61.85546875" style="20" customWidth="1"/>
    <col min="2" max="3" width="20.7109375" style="1" customWidth="1"/>
    <col min="4" max="5" width="10.7109375" style="1" customWidth="1"/>
    <col min="6" max="16384" width="11.42578125" style="1"/>
  </cols>
  <sheetData>
    <row r="1" spans="1:5" ht="12.75" customHeight="1" x14ac:dyDescent="0.2">
      <c r="A1" s="32" t="s">
        <v>91</v>
      </c>
      <c r="B1" s="32"/>
      <c r="C1" s="32"/>
      <c r="D1" s="32"/>
      <c r="E1" s="32"/>
    </row>
    <row r="2" spans="1:5" ht="12.75" customHeight="1" x14ac:dyDescent="0.2">
      <c r="A2" s="33" t="s">
        <v>92</v>
      </c>
      <c r="B2" s="33"/>
      <c r="C2" s="33"/>
      <c r="D2" s="33"/>
      <c r="E2" s="33"/>
    </row>
    <row r="3" spans="1:5" ht="12.75" customHeight="1" x14ac:dyDescent="0.2">
      <c r="A3" s="32" t="s">
        <v>93</v>
      </c>
      <c r="B3" s="32"/>
      <c r="C3" s="32"/>
      <c r="D3" s="32"/>
      <c r="E3" s="32"/>
    </row>
    <row r="4" spans="1:5" ht="6" customHeight="1" x14ac:dyDescent="0.2">
      <c r="A4" s="23"/>
      <c r="B4" s="23"/>
      <c r="C4" s="23"/>
      <c r="D4" s="23"/>
      <c r="E4" s="23"/>
    </row>
    <row r="5" spans="1:5" ht="12.75" customHeight="1" x14ac:dyDescent="0.2">
      <c r="A5" s="42" t="s">
        <v>0</v>
      </c>
      <c r="B5" s="42"/>
      <c r="C5" s="42"/>
      <c r="D5" s="42"/>
      <c r="E5" s="42"/>
    </row>
    <row r="6" spans="1:5" ht="12.75" customHeight="1" x14ac:dyDescent="0.2">
      <c r="A6" s="42" t="s">
        <v>13</v>
      </c>
      <c r="B6" s="42"/>
      <c r="C6" s="42"/>
      <c r="D6" s="42"/>
      <c r="E6" s="42"/>
    </row>
    <row r="7" spans="1:5" ht="12.75" customHeight="1" x14ac:dyDescent="0.2">
      <c r="A7" s="42" t="s">
        <v>1</v>
      </c>
      <c r="B7" s="42"/>
      <c r="C7" s="42"/>
      <c r="D7" s="42"/>
      <c r="E7" s="42"/>
    </row>
    <row r="8" spans="1:5" ht="6" customHeight="1" x14ac:dyDescent="0.2">
      <c r="A8" s="23"/>
      <c r="B8" s="23"/>
      <c r="C8" s="23"/>
      <c r="D8" s="23"/>
      <c r="E8" s="23"/>
    </row>
    <row r="9" spans="1:5" ht="14.1" customHeight="1" x14ac:dyDescent="0.2">
      <c r="A9" s="2"/>
      <c r="B9" s="43" t="s">
        <v>2</v>
      </c>
      <c r="C9" s="44"/>
      <c r="D9" s="45" t="s">
        <v>3</v>
      </c>
      <c r="E9" s="37"/>
    </row>
    <row r="10" spans="1:5" ht="14.1" customHeight="1" x14ac:dyDescent="0.2">
      <c r="A10" s="3"/>
      <c r="B10" s="34" t="s">
        <v>4</v>
      </c>
      <c r="C10" s="35"/>
      <c r="D10" s="4" t="s">
        <v>5</v>
      </c>
      <c r="E10" s="5" t="s">
        <v>6</v>
      </c>
    </row>
    <row r="11" spans="1:5" ht="14.1" customHeight="1" x14ac:dyDescent="0.2">
      <c r="A11" s="22" t="s">
        <v>7</v>
      </c>
      <c r="B11" s="6" t="s">
        <v>8</v>
      </c>
      <c r="C11" s="6" t="s">
        <v>9</v>
      </c>
      <c r="D11" s="36" t="s">
        <v>10</v>
      </c>
      <c r="E11" s="37"/>
    </row>
    <row r="12" spans="1:5" ht="14.1" customHeight="1" x14ac:dyDescent="0.2">
      <c r="A12" s="3"/>
      <c r="B12" s="24" t="s">
        <v>15</v>
      </c>
      <c r="C12" s="24" t="s">
        <v>15</v>
      </c>
      <c r="D12" s="38" t="s">
        <v>14</v>
      </c>
      <c r="E12" s="39"/>
    </row>
    <row r="13" spans="1:5" ht="14.1" customHeight="1" x14ac:dyDescent="0.2">
      <c r="A13" s="7"/>
      <c r="B13" s="25" t="s">
        <v>16</v>
      </c>
      <c r="C13" s="25" t="s">
        <v>16</v>
      </c>
      <c r="D13" s="40"/>
      <c r="E13" s="41"/>
    </row>
    <row r="14" spans="1:5" ht="6" customHeight="1" x14ac:dyDescent="0.2">
      <c r="A14" s="8"/>
      <c r="B14" s="9"/>
      <c r="C14" s="9"/>
      <c r="D14" s="9"/>
      <c r="E14" s="10"/>
    </row>
    <row r="15" spans="1:5" ht="12.75" customHeight="1" x14ac:dyDescent="0.2">
      <c r="A15" s="11" t="s">
        <v>17</v>
      </c>
      <c r="B15" s="14">
        <f>B16+B17</f>
        <v>-3522.2999999999956</v>
      </c>
      <c r="C15" s="14">
        <f>C16+C17</f>
        <v>-3830.7000000000007</v>
      </c>
      <c r="D15" s="14">
        <f>+C15-B15</f>
        <v>-308.40000000000509</v>
      </c>
      <c r="E15" s="26">
        <f>IF(B15=0,0,+C15/B15*100-100)</f>
        <v>8.7556426198792252</v>
      </c>
    </row>
    <row r="16" spans="1:5" ht="12.75" customHeight="1" x14ac:dyDescent="0.2">
      <c r="A16" s="12" t="s">
        <v>18</v>
      </c>
      <c r="B16" s="13">
        <f>B19+B74</f>
        <v>22313.100000000002</v>
      </c>
      <c r="C16" s="13">
        <f>C19+C74</f>
        <v>23919</v>
      </c>
      <c r="D16" s="13">
        <f t="shared" ref="D16:D79" si="0">+C16-B16</f>
        <v>1605.8999999999978</v>
      </c>
      <c r="E16" s="27">
        <f t="shared" ref="E16:E79" si="1">IF(B16=0,0,+C16/B16*100-100)</f>
        <v>7.1971173884399491</v>
      </c>
    </row>
    <row r="17" spans="1:5" ht="12.75" customHeight="1" x14ac:dyDescent="0.2">
      <c r="A17" s="12" t="s">
        <v>19</v>
      </c>
      <c r="B17" s="13">
        <f>B20+B75</f>
        <v>-25835.399999999998</v>
      </c>
      <c r="C17" s="13">
        <f>C20+C75</f>
        <v>-27749.7</v>
      </c>
      <c r="D17" s="13">
        <f t="shared" si="0"/>
        <v>-1914.3000000000029</v>
      </c>
      <c r="E17" s="27">
        <f t="shared" si="1"/>
        <v>7.4096007803246948</v>
      </c>
    </row>
    <row r="18" spans="1:5" ht="12.75" customHeight="1" x14ac:dyDescent="0.2">
      <c r="A18" s="11" t="s">
        <v>20</v>
      </c>
      <c r="B18" s="14">
        <f>B19+B20</f>
        <v>-3426.0999999999985</v>
      </c>
      <c r="C18" s="14">
        <f>C19+C20</f>
        <v>-3775.2000000000007</v>
      </c>
      <c r="D18" s="14">
        <f t="shared" si="0"/>
        <v>-349.10000000000218</v>
      </c>
      <c r="E18" s="26">
        <f t="shared" si="1"/>
        <v>10.189428212836816</v>
      </c>
    </row>
    <row r="19" spans="1:5" ht="12.75" customHeight="1" x14ac:dyDescent="0.2">
      <c r="A19" s="12" t="s">
        <v>21</v>
      </c>
      <c r="B19" s="13">
        <f>B22+B61</f>
        <v>21656.2</v>
      </c>
      <c r="C19" s="13">
        <f>C22+C61</f>
        <v>23248.2</v>
      </c>
      <c r="D19" s="13">
        <f t="shared" si="0"/>
        <v>1592</v>
      </c>
      <c r="E19" s="27">
        <f t="shared" si="1"/>
        <v>7.3512435237945652</v>
      </c>
    </row>
    <row r="20" spans="1:5" ht="12.75" customHeight="1" x14ac:dyDescent="0.2">
      <c r="A20" s="12" t="s">
        <v>22</v>
      </c>
      <c r="B20" s="13">
        <f>B23+B67</f>
        <v>-25082.3</v>
      </c>
      <c r="C20" s="13">
        <f>C23+C67</f>
        <v>-27023.4</v>
      </c>
      <c r="D20" s="13">
        <f t="shared" si="0"/>
        <v>-1941.1000000000022</v>
      </c>
      <c r="E20" s="27">
        <f t="shared" si="1"/>
        <v>7.7389234639566666</v>
      </c>
    </row>
    <row r="21" spans="1:5" ht="12.75" customHeight="1" x14ac:dyDescent="0.2">
      <c r="A21" s="11" t="s">
        <v>23</v>
      </c>
      <c r="B21" s="14">
        <f>B22+B23</f>
        <v>-179.5</v>
      </c>
      <c r="C21" s="14">
        <f>C22+C23</f>
        <v>-30.400000000001455</v>
      </c>
      <c r="D21" s="14">
        <f t="shared" si="0"/>
        <v>149.09999999999854</v>
      </c>
      <c r="E21" s="26">
        <f t="shared" si="1"/>
        <v>-83.064066852366878</v>
      </c>
    </row>
    <row r="22" spans="1:5" ht="12.75" customHeight="1" x14ac:dyDescent="0.2">
      <c r="A22" s="12" t="s">
        <v>24</v>
      </c>
      <c r="B22" s="13">
        <f>B25+B36</f>
        <v>19795</v>
      </c>
      <c r="C22" s="13">
        <f>C25+C36</f>
        <v>21401.4</v>
      </c>
      <c r="D22" s="13">
        <f t="shared" si="0"/>
        <v>1606.4000000000015</v>
      </c>
      <c r="E22" s="27">
        <f t="shared" si="1"/>
        <v>8.1151806011619243</v>
      </c>
    </row>
    <row r="23" spans="1:5" ht="12.75" customHeight="1" x14ac:dyDescent="0.2">
      <c r="A23" s="12" t="s">
        <v>25</v>
      </c>
      <c r="B23" s="13">
        <f>B30+B48</f>
        <v>-19974.5</v>
      </c>
      <c r="C23" s="13">
        <f>C30+C48</f>
        <v>-21431.800000000003</v>
      </c>
      <c r="D23" s="13">
        <f t="shared" si="0"/>
        <v>-1457.3000000000029</v>
      </c>
      <c r="E23" s="27">
        <f t="shared" si="1"/>
        <v>7.295802147738371</v>
      </c>
    </row>
    <row r="24" spans="1:5" ht="12.75" customHeight="1" x14ac:dyDescent="0.2">
      <c r="A24" s="11" t="s">
        <v>26</v>
      </c>
      <c r="B24" s="14">
        <f>B25+B30</f>
        <v>-7245.8000000000011</v>
      </c>
      <c r="C24" s="14">
        <f>C25+C30</f>
        <v>-7743.1</v>
      </c>
      <c r="D24" s="14">
        <f t="shared" si="0"/>
        <v>-497.29999999999927</v>
      </c>
      <c r="E24" s="26">
        <f t="shared" si="1"/>
        <v>6.8632863175908767</v>
      </c>
    </row>
    <row r="25" spans="1:5" ht="12.75" customHeight="1" x14ac:dyDescent="0.2">
      <c r="A25" s="11" t="s">
        <v>27</v>
      </c>
      <c r="B25" s="14">
        <f>B26+B27+B28+B29</f>
        <v>9259.4</v>
      </c>
      <c r="C25" s="14">
        <f>C26+C27+C28+C29</f>
        <v>10431.800000000001</v>
      </c>
      <c r="D25" s="14">
        <f t="shared" si="0"/>
        <v>1172.4000000000015</v>
      </c>
      <c r="E25" s="26">
        <f t="shared" si="1"/>
        <v>12.661727541741371</v>
      </c>
    </row>
    <row r="26" spans="1:5" ht="12.75" customHeight="1" x14ac:dyDescent="0.2">
      <c r="A26" s="12" t="s">
        <v>28</v>
      </c>
      <c r="B26" s="13">
        <v>7860.2</v>
      </c>
      <c r="C26" s="13">
        <v>8587.4</v>
      </c>
      <c r="D26" s="13">
        <f t="shared" si="0"/>
        <v>727.19999999999982</v>
      </c>
      <c r="E26" s="27">
        <f t="shared" si="1"/>
        <v>9.2516729854202282</v>
      </c>
    </row>
    <row r="27" spans="1:5" ht="12.75" customHeight="1" x14ac:dyDescent="0.2">
      <c r="A27" s="12" t="s">
        <v>29</v>
      </c>
      <c r="B27" s="13">
        <v>0</v>
      </c>
      <c r="C27" s="13">
        <v>0</v>
      </c>
      <c r="D27" s="13">
        <f t="shared" si="0"/>
        <v>0</v>
      </c>
      <c r="E27" s="27">
        <f t="shared" si="1"/>
        <v>0</v>
      </c>
    </row>
    <row r="28" spans="1:5" ht="12.75" customHeight="1" x14ac:dyDescent="0.2">
      <c r="A28" s="12" t="s">
        <v>30</v>
      </c>
      <c r="B28" s="13">
        <v>11.899999999999999</v>
      </c>
      <c r="C28" s="13">
        <v>12.2</v>
      </c>
      <c r="D28" s="13">
        <f t="shared" si="0"/>
        <v>0.30000000000000071</v>
      </c>
      <c r="E28" s="27">
        <f t="shared" si="1"/>
        <v>2.521008403361364</v>
      </c>
    </row>
    <row r="29" spans="1:5" ht="12.75" customHeight="1" x14ac:dyDescent="0.2">
      <c r="A29" s="12" t="s">
        <v>31</v>
      </c>
      <c r="B29" s="13">
        <v>1387.3</v>
      </c>
      <c r="C29" s="13">
        <v>1832.2</v>
      </c>
      <c r="D29" s="13">
        <f t="shared" si="0"/>
        <v>444.90000000000009</v>
      </c>
      <c r="E29" s="27">
        <f t="shared" si="1"/>
        <v>32.069487493692776</v>
      </c>
    </row>
    <row r="30" spans="1:5" ht="12.75" customHeight="1" x14ac:dyDescent="0.2">
      <c r="A30" s="11" t="s">
        <v>32</v>
      </c>
      <c r="B30" s="14">
        <f>B31+B32+B33+B34</f>
        <v>-16505.2</v>
      </c>
      <c r="C30" s="14">
        <f>C31+C32+C33+C34</f>
        <v>-18174.900000000001</v>
      </c>
      <c r="D30" s="14">
        <f t="shared" si="0"/>
        <v>-1669.7000000000007</v>
      </c>
      <c r="E30" s="26">
        <f t="shared" si="1"/>
        <v>10.116205801807922</v>
      </c>
    </row>
    <row r="31" spans="1:5" ht="12.75" customHeight="1" x14ac:dyDescent="0.2">
      <c r="A31" s="12" t="s">
        <v>28</v>
      </c>
      <c r="B31" s="13">
        <v>-14800.5</v>
      </c>
      <c r="C31" s="13">
        <v>-15910</v>
      </c>
      <c r="D31" s="13">
        <f t="shared" si="0"/>
        <v>-1109.5</v>
      </c>
      <c r="E31" s="27">
        <f t="shared" si="1"/>
        <v>7.4963683659335913</v>
      </c>
    </row>
    <row r="32" spans="1:5" ht="12.75" customHeight="1" x14ac:dyDescent="0.2">
      <c r="A32" s="12" t="s">
        <v>29</v>
      </c>
      <c r="B32" s="13">
        <v>0</v>
      </c>
      <c r="C32" s="13">
        <v>0</v>
      </c>
      <c r="D32" s="13">
        <f t="shared" si="0"/>
        <v>0</v>
      </c>
      <c r="E32" s="27">
        <f t="shared" si="1"/>
        <v>0</v>
      </c>
    </row>
    <row r="33" spans="1:5" ht="12.75" customHeight="1" x14ac:dyDescent="0.2">
      <c r="A33" s="12" t="s">
        <v>30</v>
      </c>
      <c r="B33" s="13">
        <v>-3.8000000000000003</v>
      </c>
      <c r="C33" s="13">
        <v>-4.0999999999999996</v>
      </c>
      <c r="D33" s="13">
        <f t="shared" si="0"/>
        <v>-0.29999999999999938</v>
      </c>
      <c r="E33" s="27">
        <f t="shared" si="1"/>
        <v>7.894736842105246</v>
      </c>
    </row>
    <row r="34" spans="1:5" ht="12.75" customHeight="1" x14ac:dyDescent="0.2">
      <c r="A34" s="12" t="s">
        <v>31</v>
      </c>
      <c r="B34" s="13">
        <v>-1700.9</v>
      </c>
      <c r="C34" s="13">
        <v>-2260.8000000000002</v>
      </c>
      <c r="D34" s="13">
        <f t="shared" si="0"/>
        <v>-559.90000000000009</v>
      </c>
      <c r="E34" s="27">
        <f t="shared" si="1"/>
        <v>32.917867011582103</v>
      </c>
    </row>
    <row r="35" spans="1:5" ht="12.75" customHeight="1" x14ac:dyDescent="0.2">
      <c r="A35" s="11" t="s">
        <v>33</v>
      </c>
      <c r="B35" s="14">
        <f>B36+B48</f>
        <v>7066.3000000000011</v>
      </c>
      <c r="C35" s="14">
        <f>C36+C48</f>
        <v>7712.7000000000007</v>
      </c>
      <c r="D35" s="14">
        <f t="shared" si="0"/>
        <v>646.39999999999964</v>
      </c>
      <c r="E35" s="26">
        <f t="shared" si="1"/>
        <v>9.1476444532499386</v>
      </c>
    </row>
    <row r="36" spans="1:5" ht="12.75" customHeight="1" x14ac:dyDescent="0.2">
      <c r="A36" s="11" t="s">
        <v>34</v>
      </c>
      <c r="B36" s="14">
        <f>B37+B38+B39+B40+B41+B42+B43+B44+B45+B46+B47</f>
        <v>10535.6</v>
      </c>
      <c r="C36" s="14">
        <f>C37+C38+C39+C40+C41+C42+C43+C44+C45+C46+C47</f>
        <v>10969.6</v>
      </c>
      <c r="D36" s="14">
        <f t="shared" si="0"/>
        <v>434</v>
      </c>
      <c r="E36" s="26">
        <f t="shared" si="1"/>
        <v>4.1193667185542466</v>
      </c>
    </row>
    <row r="37" spans="1:5" ht="12.75" customHeight="1" x14ac:dyDescent="0.2">
      <c r="A37" s="12" t="s">
        <v>35</v>
      </c>
      <c r="B37" s="13">
        <v>4686.6000000000004</v>
      </c>
      <c r="C37" s="13">
        <v>5008.3</v>
      </c>
      <c r="D37" s="13">
        <f t="shared" si="0"/>
        <v>321.69999999999982</v>
      </c>
      <c r="E37" s="27">
        <f t="shared" si="1"/>
        <v>6.8642512695770819</v>
      </c>
    </row>
    <row r="38" spans="1:5" ht="12.75" customHeight="1" x14ac:dyDescent="0.2">
      <c r="A38" s="12" t="s">
        <v>36</v>
      </c>
      <c r="B38" s="13">
        <v>3508.1000000000004</v>
      </c>
      <c r="C38" s="13">
        <v>3612.6</v>
      </c>
      <c r="D38" s="13">
        <f t="shared" si="0"/>
        <v>104.49999999999955</v>
      </c>
      <c r="E38" s="27">
        <f t="shared" si="1"/>
        <v>2.9788204441150441</v>
      </c>
    </row>
    <row r="39" spans="1:5" ht="12.75" customHeight="1" x14ac:dyDescent="0.2">
      <c r="A39" s="12" t="s">
        <v>37</v>
      </c>
      <c r="B39" s="13">
        <v>258.39999999999998</v>
      </c>
      <c r="C39" s="13">
        <v>268.39999999999998</v>
      </c>
      <c r="D39" s="13">
        <f t="shared" si="0"/>
        <v>10</v>
      </c>
      <c r="E39" s="27">
        <f t="shared" si="1"/>
        <v>3.8699690402476818</v>
      </c>
    </row>
    <row r="40" spans="1:5" ht="12.75" customHeight="1" x14ac:dyDescent="0.2">
      <c r="A40" s="12" t="s">
        <v>38</v>
      </c>
      <c r="B40" s="13">
        <v>0</v>
      </c>
      <c r="C40" s="13">
        <v>0</v>
      </c>
      <c r="D40" s="13">
        <f t="shared" si="0"/>
        <v>0</v>
      </c>
      <c r="E40" s="27">
        <f t="shared" si="1"/>
        <v>0</v>
      </c>
    </row>
    <row r="41" spans="1:5" ht="12.75" customHeight="1" x14ac:dyDescent="0.2">
      <c r="A41" s="12" t="s">
        <v>39</v>
      </c>
      <c r="B41" s="13">
        <v>187.10000000000002</v>
      </c>
      <c r="C41" s="13">
        <v>170.29999999999998</v>
      </c>
      <c r="D41" s="13">
        <f t="shared" si="0"/>
        <v>-16.80000000000004</v>
      </c>
      <c r="E41" s="27">
        <f t="shared" si="1"/>
        <v>-8.9791555318011973</v>
      </c>
    </row>
    <row r="42" spans="1:5" ht="12.75" customHeight="1" x14ac:dyDescent="0.2">
      <c r="A42" s="12" t="s">
        <v>40</v>
      </c>
      <c r="B42" s="13">
        <v>328</v>
      </c>
      <c r="C42" s="13">
        <v>305.70000000000005</v>
      </c>
      <c r="D42" s="13">
        <f t="shared" si="0"/>
        <v>-22.299999999999955</v>
      </c>
      <c r="E42" s="27">
        <f t="shared" si="1"/>
        <v>-6.7987804878048621</v>
      </c>
    </row>
    <row r="43" spans="1:5" ht="12.75" customHeight="1" x14ac:dyDescent="0.2">
      <c r="A43" s="12" t="s">
        <v>41</v>
      </c>
      <c r="B43" s="13">
        <v>27.000000000000004</v>
      </c>
      <c r="C43" s="13">
        <v>25.800000000000004</v>
      </c>
      <c r="D43" s="13">
        <f t="shared" si="0"/>
        <v>-1.1999999999999993</v>
      </c>
      <c r="E43" s="27">
        <f t="shared" si="1"/>
        <v>-4.4444444444444429</v>
      </c>
    </row>
    <row r="44" spans="1:5" ht="12.75" customHeight="1" x14ac:dyDescent="0.2">
      <c r="A44" s="12" t="s">
        <v>42</v>
      </c>
      <c r="B44" s="13">
        <v>2.8</v>
      </c>
      <c r="C44" s="13">
        <v>14.2</v>
      </c>
      <c r="D44" s="13">
        <f t="shared" si="0"/>
        <v>11.399999999999999</v>
      </c>
      <c r="E44" s="27">
        <f t="shared" si="1"/>
        <v>407.14285714285711</v>
      </c>
    </row>
    <row r="45" spans="1:5" ht="12.75" customHeight="1" x14ac:dyDescent="0.2">
      <c r="A45" s="12" t="s">
        <v>43</v>
      </c>
      <c r="B45" s="13">
        <v>1407</v>
      </c>
      <c r="C45" s="13">
        <v>1471.7</v>
      </c>
      <c r="D45" s="13">
        <f t="shared" si="0"/>
        <v>64.700000000000045</v>
      </c>
      <c r="E45" s="27">
        <f t="shared" si="1"/>
        <v>4.5984363894811651</v>
      </c>
    </row>
    <row r="46" spans="1:5" ht="12.75" customHeight="1" x14ac:dyDescent="0.2">
      <c r="A46" s="12" t="s">
        <v>44</v>
      </c>
      <c r="B46" s="13">
        <v>38.199999999999996</v>
      </c>
      <c r="C46" s="13">
        <v>5</v>
      </c>
      <c r="D46" s="13">
        <f t="shared" si="0"/>
        <v>-33.199999999999996</v>
      </c>
      <c r="E46" s="27">
        <f t="shared" si="1"/>
        <v>-86.910994764397898</v>
      </c>
    </row>
    <row r="47" spans="1:5" ht="12.75" customHeight="1" x14ac:dyDescent="0.2">
      <c r="A47" s="12" t="s">
        <v>45</v>
      </c>
      <c r="B47" s="13">
        <v>92.4</v>
      </c>
      <c r="C47" s="13">
        <v>87.6</v>
      </c>
      <c r="D47" s="13">
        <f t="shared" si="0"/>
        <v>-4.8000000000000114</v>
      </c>
      <c r="E47" s="27">
        <f t="shared" si="1"/>
        <v>-5.1948051948052125</v>
      </c>
    </row>
    <row r="48" spans="1:5" ht="12.75" customHeight="1" x14ac:dyDescent="0.2">
      <c r="A48" s="11" t="s">
        <v>46</v>
      </c>
      <c r="B48" s="14">
        <f>B49+B50+B51+B52+B53+B54+B55+B56+B57+B58+B59</f>
        <v>-3469.2999999999993</v>
      </c>
      <c r="C48" s="14">
        <f>C49+C50+C51+C52+C53+C54+C55+C56+C57+C58+C59</f>
        <v>-3256.9</v>
      </c>
      <c r="D48" s="14">
        <f t="shared" si="0"/>
        <v>212.39999999999918</v>
      </c>
      <c r="E48" s="26">
        <f t="shared" si="1"/>
        <v>-6.1222725045397937</v>
      </c>
    </row>
    <row r="49" spans="1:5" ht="12.75" customHeight="1" x14ac:dyDescent="0.2">
      <c r="A49" s="12" t="s">
        <v>47</v>
      </c>
      <c r="B49" s="13">
        <v>-1463.7</v>
      </c>
      <c r="C49" s="13">
        <v>-1517.1</v>
      </c>
      <c r="D49" s="13">
        <f t="shared" si="0"/>
        <v>-53.399999999999864</v>
      </c>
      <c r="E49" s="27">
        <f t="shared" si="1"/>
        <v>3.6482885837261705</v>
      </c>
    </row>
    <row r="50" spans="1:5" ht="12.75" customHeight="1" x14ac:dyDescent="0.2">
      <c r="A50" s="12" t="s">
        <v>36</v>
      </c>
      <c r="B50" s="13">
        <v>-710.39999999999986</v>
      </c>
      <c r="C50" s="13">
        <v>-512.29999999999995</v>
      </c>
      <c r="D50" s="13">
        <f t="shared" si="0"/>
        <v>198.09999999999991</v>
      </c>
      <c r="E50" s="27">
        <f t="shared" si="1"/>
        <v>-27.885698198198199</v>
      </c>
    </row>
    <row r="51" spans="1:5" ht="12.75" customHeight="1" x14ac:dyDescent="0.2">
      <c r="A51" s="12" t="s">
        <v>37</v>
      </c>
      <c r="B51" s="13">
        <v>-22.7</v>
      </c>
      <c r="C51" s="13">
        <v>-25.3</v>
      </c>
      <c r="D51" s="13">
        <f t="shared" si="0"/>
        <v>-2.6000000000000014</v>
      </c>
      <c r="E51" s="27">
        <f t="shared" si="1"/>
        <v>11.453744493392065</v>
      </c>
    </row>
    <row r="52" spans="1:5" ht="12.75" customHeight="1" x14ac:dyDescent="0.2">
      <c r="A52" s="12" t="s">
        <v>38</v>
      </c>
      <c r="B52" s="13">
        <v>0</v>
      </c>
      <c r="C52" s="13">
        <v>0</v>
      </c>
      <c r="D52" s="13">
        <f t="shared" si="0"/>
        <v>0</v>
      </c>
      <c r="E52" s="27">
        <f t="shared" si="1"/>
        <v>0</v>
      </c>
    </row>
    <row r="53" spans="1:5" ht="12.75" customHeight="1" x14ac:dyDescent="0.2">
      <c r="A53" s="12" t="s">
        <v>39</v>
      </c>
      <c r="B53" s="13">
        <v>-170.1</v>
      </c>
      <c r="C53" s="13">
        <v>-167.29999999999998</v>
      </c>
      <c r="D53" s="13">
        <f t="shared" si="0"/>
        <v>2.8000000000000114</v>
      </c>
      <c r="E53" s="27">
        <f t="shared" si="1"/>
        <v>-1.6460905349794217</v>
      </c>
    </row>
    <row r="54" spans="1:5" ht="12.75" customHeight="1" x14ac:dyDescent="0.2">
      <c r="A54" s="12" t="s">
        <v>40</v>
      </c>
      <c r="B54" s="13">
        <v>-316.09999999999997</v>
      </c>
      <c r="C54" s="13">
        <v>-320.8</v>
      </c>
      <c r="D54" s="13">
        <f t="shared" si="0"/>
        <v>-4.7000000000000455</v>
      </c>
      <c r="E54" s="27">
        <f t="shared" si="1"/>
        <v>1.4868712432774629</v>
      </c>
    </row>
    <row r="55" spans="1:5" ht="12.75" customHeight="1" x14ac:dyDescent="0.2">
      <c r="A55" s="12" t="s">
        <v>41</v>
      </c>
      <c r="B55" s="13">
        <v>-35.9</v>
      </c>
      <c r="C55" s="13">
        <v>-38.1</v>
      </c>
      <c r="D55" s="13">
        <f t="shared" si="0"/>
        <v>-2.2000000000000028</v>
      </c>
      <c r="E55" s="27">
        <f t="shared" si="1"/>
        <v>6.1281337047353901</v>
      </c>
    </row>
    <row r="56" spans="1:5" ht="12.75" customHeight="1" x14ac:dyDescent="0.2">
      <c r="A56" s="12" t="s">
        <v>42</v>
      </c>
      <c r="B56" s="13">
        <v>-34.599999999999994</v>
      </c>
      <c r="C56" s="13">
        <v>-30.299999999999997</v>
      </c>
      <c r="D56" s="13">
        <f t="shared" si="0"/>
        <v>4.2999999999999972</v>
      </c>
      <c r="E56" s="27">
        <f t="shared" si="1"/>
        <v>-12.427745664739874</v>
      </c>
    </row>
    <row r="57" spans="1:5" ht="12.75" customHeight="1" x14ac:dyDescent="0.2">
      <c r="A57" s="12" t="s">
        <v>43</v>
      </c>
      <c r="B57" s="13">
        <v>-628.79999999999995</v>
      </c>
      <c r="C57" s="13">
        <v>-549.19999999999993</v>
      </c>
      <c r="D57" s="13">
        <f t="shared" si="0"/>
        <v>79.600000000000023</v>
      </c>
      <c r="E57" s="27">
        <f t="shared" si="1"/>
        <v>-12.659033078880412</v>
      </c>
    </row>
    <row r="58" spans="1:5" ht="12.75" customHeight="1" x14ac:dyDescent="0.2">
      <c r="A58" s="12" t="s">
        <v>44</v>
      </c>
      <c r="B58" s="13">
        <v>-20.100000000000001</v>
      </c>
      <c r="C58" s="13">
        <v>-24.7</v>
      </c>
      <c r="D58" s="13">
        <f t="shared" si="0"/>
        <v>-4.5999999999999979</v>
      </c>
      <c r="E58" s="27">
        <f t="shared" si="1"/>
        <v>22.885572139303463</v>
      </c>
    </row>
    <row r="59" spans="1:5" ht="12.75" customHeight="1" x14ac:dyDescent="0.2">
      <c r="A59" s="12" t="s">
        <v>48</v>
      </c>
      <c r="B59" s="13">
        <v>-66.900000000000006</v>
      </c>
      <c r="C59" s="13">
        <v>-71.8</v>
      </c>
      <c r="D59" s="13">
        <f t="shared" si="0"/>
        <v>-4.8999999999999915</v>
      </c>
      <c r="E59" s="27">
        <f t="shared" si="1"/>
        <v>7.3243647234678519</v>
      </c>
    </row>
    <row r="60" spans="1:5" ht="12.75" customHeight="1" x14ac:dyDescent="0.2">
      <c r="A60" s="11" t="s">
        <v>49</v>
      </c>
      <c r="B60" s="14">
        <f>B61+B67</f>
        <v>-3246.6000000000004</v>
      </c>
      <c r="C60" s="14">
        <f>C61+C67</f>
        <v>-3744.7999999999993</v>
      </c>
      <c r="D60" s="14">
        <f t="shared" si="0"/>
        <v>-498.19999999999891</v>
      </c>
      <c r="E60" s="26">
        <f t="shared" si="1"/>
        <v>15.3452842974188</v>
      </c>
    </row>
    <row r="61" spans="1:5" ht="12.75" customHeight="1" x14ac:dyDescent="0.2">
      <c r="A61" s="11" t="s">
        <v>50</v>
      </c>
      <c r="B61" s="14">
        <f>B62+B63</f>
        <v>1861.2</v>
      </c>
      <c r="C61" s="14">
        <f>C62+C63</f>
        <v>1846.8000000000002</v>
      </c>
      <c r="D61" s="14">
        <f t="shared" si="0"/>
        <v>-14.399999999999864</v>
      </c>
      <c r="E61" s="26">
        <f t="shared" si="1"/>
        <v>-0.77369439071566148</v>
      </c>
    </row>
    <row r="62" spans="1:5" ht="12.75" customHeight="1" x14ac:dyDescent="0.2">
      <c r="A62" s="12" t="s">
        <v>51</v>
      </c>
      <c r="B62" s="13">
        <v>73.5</v>
      </c>
      <c r="C62" s="13">
        <v>67.100000000000009</v>
      </c>
      <c r="D62" s="13">
        <f t="shared" si="0"/>
        <v>-6.3999999999999915</v>
      </c>
      <c r="E62" s="27">
        <f t="shared" si="1"/>
        <v>-8.7074829931972744</v>
      </c>
    </row>
    <row r="63" spans="1:5" ht="12.75" customHeight="1" x14ac:dyDescent="0.2">
      <c r="A63" s="12" t="s">
        <v>52</v>
      </c>
      <c r="B63" s="13">
        <f>B64+B65+B66</f>
        <v>1787.7</v>
      </c>
      <c r="C63" s="13">
        <f>C64+C65+C66</f>
        <v>1779.7000000000003</v>
      </c>
      <c r="D63" s="13">
        <f t="shared" si="0"/>
        <v>-7.9999999999997726</v>
      </c>
      <c r="E63" s="27">
        <f t="shared" si="1"/>
        <v>-0.44750237735637199</v>
      </c>
    </row>
    <row r="64" spans="1:5" ht="12.75" customHeight="1" x14ac:dyDescent="0.2">
      <c r="A64" s="12" t="s">
        <v>53</v>
      </c>
      <c r="B64" s="13">
        <v>388.9</v>
      </c>
      <c r="C64" s="13">
        <v>374.2</v>
      </c>
      <c r="D64" s="13">
        <f t="shared" si="0"/>
        <v>-14.699999999999989</v>
      </c>
      <c r="E64" s="27">
        <f t="shared" si="1"/>
        <v>-3.7798920030856209</v>
      </c>
    </row>
    <row r="65" spans="1:5" ht="12.75" customHeight="1" x14ac:dyDescent="0.2">
      <c r="A65" s="12" t="s">
        <v>54</v>
      </c>
      <c r="B65" s="13">
        <v>266.89999999999998</v>
      </c>
      <c r="C65" s="13">
        <v>211.2</v>
      </c>
      <c r="D65" s="13">
        <f t="shared" si="0"/>
        <v>-55.699999999999989</v>
      </c>
      <c r="E65" s="27">
        <f t="shared" si="1"/>
        <v>-20.869239415511416</v>
      </c>
    </row>
    <row r="66" spans="1:5" ht="12.75" customHeight="1" x14ac:dyDescent="0.2">
      <c r="A66" s="12" t="s">
        <v>55</v>
      </c>
      <c r="B66" s="13">
        <v>1131.9000000000001</v>
      </c>
      <c r="C66" s="13">
        <v>1194.3000000000002</v>
      </c>
      <c r="D66" s="13">
        <f t="shared" si="0"/>
        <v>62.400000000000091</v>
      </c>
      <c r="E66" s="27">
        <f t="shared" si="1"/>
        <v>5.512854492446337</v>
      </c>
    </row>
    <row r="67" spans="1:5" ht="12.75" customHeight="1" x14ac:dyDescent="0.2">
      <c r="A67" s="11" t="s">
        <v>56</v>
      </c>
      <c r="B67" s="14">
        <f>B68+B69</f>
        <v>-5107.8</v>
      </c>
      <c r="C67" s="14">
        <f>C68+C69</f>
        <v>-5591.5999999999995</v>
      </c>
      <c r="D67" s="14">
        <f t="shared" si="0"/>
        <v>-483.79999999999927</v>
      </c>
      <c r="E67" s="26">
        <f t="shared" si="1"/>
        <v>9.4717882454285416</v>
      </c>
    </row>
    <row r="68" spans="1:5" ht="12.75" customHeight="1" x14ac:dyDescent="0.2">
      <c r="A68" s="12" t="s">
        <v>51</v>
      </c>
      <c r="B68" s="13">
        <v>-4.5</v>
      </c>
      <c r="C68" s="13">
        <v>-2.2000000000000002</v>
      </c>
      <c r="D68" s="13">
        <f t="shared" si="0"/>
        <v>2.2999999999999998</v>
      </c>
      <c r="E68" s="27">
        <f t="shared" si="1"/>
        <v>-51.111111111111107</v>
      </c>
    </row>
    <row r="69" spans="1:5" ht="12.75" customHeight="1" x14ac:dyDescent="0.2">
      <c r="A69" s="12" t="s">
        <v>57</v>
      </c>
      <c r="B69" s="13">
        <f>B70+B71+B72</f>
        <v>-5103.3</v>
      </c>
      <c r="C69" s="13">
        <f>C70+C71+C72</f>
        <v>-5589.4</v>
      </c>
      <c r="D69" s="13">
        <f t="shared" si="0"/>
        <v>-486.09999999999945</v>
      </c>
      <c r="E69" s="27">
        <f t="shared" si="1"/>
        <v>9.5252091783747659</v>
      </c>
    </row>
    <row r="70" spans="1:5" ht="12.75" customHeight="1" x14ac:dyDescent="0.2">
      <c r="A70" s="12" t="s">
        <v>53</v>
      </c>
      <c r="B70" s="13">
        <v>-3385.2</v>
      </c>
      <c r="C70" s="13">
        <v>-3726</v>
      </c>
      <c r="D70" s="13">
        <f t="shared" si="0"/>
        <v>-340.80000000000018</v>
      </c>
      <c r="E70" s="27">
        <f t="shared" si="1"/>
        <v>10.067352002835889</v>
      </c>
    </row>
    <row r="71" spans="1:5" ht="12.75" customHeight="1" x14ac:dyDescent="0.2">
      <c r="A71" s="12" t="s">
        <v>54</v>
      </c>
      <c r="B71" s="13">
        <v>-694.40000000000009</v>
      </c>
      <c r="C71" s="13">
        <v>-737.7</v>
      </c>
      <c r="D71" s="13">
        <f t="shared" si="0"/>
        <v>-43.299999999999955</v>
      </c>
      <c r="E71" s="27">
        <f t="shared" si="1"/>
        <v>6.2355990783410107</v>
      </c>
    </row>
    <row r="72" spans="1:5" ht="12.75" customHeight="1" x14ac:dyDescent="0.2">
      <c r="A72" s="12" t="s">
        <v>55</v>
      </c>
      <c r="B72" s="13">
        <v>-1023.7</v>
      </c>
      <c r="C72" s="13">
        <v>-1125.7</v>
      </c>
      <c r="D72" s="13">
        <f t="shared" si="0"/>
        <v>-102</v>
      </c>
      <c r="E72" s="27">
        <f t="shared" si="1"/>
        <v>9.9638565986128782</v>
      </c>
    </row>
    <row r="73" spans="1:5" ht="12.75" customHeight="1" x14ac:dyDescent="0.2">
      <c r="A73" s="11" t="s">
        <v>58</v>
      </c>
      <c r="B73" s="14">
        <f>B74+B75</f>
        <v>-96.199999999999818</v>
      </c>
      <c r="C73" s="14">
        <f>C74+C75</f>
        <v>-55.500000000000114</v>
      </c>
      <c r="D73" s="14">
        <f t="shared" si="0"/>
        <v>40.699999999999704</v>
      </c>
      <c r="E73" s="26">
        <f t="shared" si="1"/>
        <v>-42.307692307692079</v>
      </c>
    </row>
    <row r="74" spans="1:5" ht="12.75" customHeight="1" x14ac:dyDescent="0.2">
      <c r="A74" s="12" t="s">
        <v>59</v>
      </c>
      <c r="B74" s="13">
        <v>656.90000000000009</v>
      </c>
      <c r="C74" s="13">
        <v>670.8</v>
      </c>
      <c r="D74" s="13">
        <f t="shared" si="0"/>
        <v>13.899999999999864</v>
      </c>
      <c r="E74" s="27">
        <f t="shared" si="1"/>
        <v>2.1159993910792991</v>
      </c>
    </row>
    <row r="75" spans="1:5" ht="12.75" customHeight="1" x14ac:dyDescent="0.2">
      <c r="A75" s="12" t="s">
        <v>60</v>
      </c>
      <c r="B75" s="13">
        <v>-753.09999999999991</v>
      </c>
      <c r="C75" s="13">
        <v>-726.30000000000007</v>
      </c>
      <c r="D75" s="13">
        <f t="shared" si="0"/>
        <v>26.799999999999841</v>
      </c>
      <c r="E75" s="27">
        <f t="shared" si="1"/>
        <v>-3.5586243526755936</v>
      </c>
    </row>
    <row r="76" spans="1:5" ht="12.75" customHeight="1" x14ac:dyDescent="0.2">
      <c r="A76" s="12" t="s">
        <v>61</v>
      </c>
      <c r="B76" s="13">
        <v>107.30000000000001</v>
      </c>
      <c r="C76" s="13">
        <v>109</v>
      </c>
      <c r="D76" s="13">
        <f t="shared" si="0"/>
        <v>1.6999999999999886</v>
      </c>
      <c r="E76" s="27">
        <f t="shared" si="1"/>
        <v>1.5843429636533131</v>
      </c>
    </row>
    <row r="77" spans="1:5" ht="12.75" customHeight="1" x14ac:dyDescent="0.2">
      <c r="A77" s="12" t="s">
        <v>62</v>
      </c>
      <c r="B77" s="13">
        <v>-203.49999999999994</v>
      </c>
      <c r="C77" s="13">
        <v>-164.50000000000003</v>
      </c>
      <c r="D77" s="13">
        <f t="shared" si="0"/>
        <v>38.999999999999915</v>
      </c>
      <c r="E77" s="27">
        <f t="shared" si="1"/>
        <v>-19.164619164619126</v>
      </c>
    </row>
    <row r="78" spans="1:5" ht="12.75" customHeight="1" x14ac:dyDescent="0.2">
      <c r="A78" s="11" t="s">
        <v>63</v>
      </c>
      <c r="B78" s="14">
        <f>B79+B80</f>
        <v>3946.9</v>
      </c>
      <c r="C78" s="14">
        <f>C79+C80</f>
        <v>5929.7000000000016</v>
      </c>
      <c r="D78" s="14">
        <f t="shared" si="0"/>
        <v>1982.8000000000015</v>
      </c>
      <c r="E78" s="26">
        <f t="shared" si="1"/>
        <v>50.236894778180385</v>
      </c>
    </row>
    <row r="79" spans="1:5" ht="12.75" customHeight="1" x14ac:dyDescent="0.2">
      <c r="A79" s="11" t="s">
        <v>64</v>
      </c>
      <c r="B79" s="14">
        <v>18.7</v>
      </c>
      <c r="C79" s="14">
        <v>16.8</v>
      </c>
      <c r="D79" s="14">
        <f t="shared" si="0"/>
        <v>-1.8999999999999986</v>
      </c>
      <c r="E79" s="26">
        <f t="shared" si="1"/>
        <v>-10.160427807486627</v>
      </c>
    </row>
    <row r="80" spans="1:5" ht="12.75" customHeight="1" x14ac:dyDescent="0.2">
      <c r="A80" s="11" t="s">
        <v>65</v>
      </c>
      <c r="B80" s="14">
        <f>B81+B90+B93+B104</f>
        <v>3928.2000000000003</v>
      </c>
      <c r="C80" s="14">
        <f>C81+C90+C93+C104</f>
        <v>5912.9000000000015</v>
      </c>
      <c r="D80" s="14">
        <f t="shared" ref="D80:D105" si="2">+C80-B80</f>
        <v>1984.7000000000012</v>
      </c>
      <c r="E80" s="26">
        <f t="shared" ref="E80:E105" si="3">IF(B80=0,0,+C80/B80*100-100)</f>
        <v>50.524413217249645</v>
      </c>
    </row>
    <row r="81" spans="1:5" ht="12.75" customHeight="1" x14ac:dyDescent="0.2">
      <c r="A81" s="11" t="s">
        <v>66</v>
      </c>
      <c r="B81" s="16">
        <f>B82+B86</f>
        <v>3514.5</v>
      </c>
      <c r="C81" s="16">
        <f>C82+C86</f>
        <v>4070.9000000000005</v>
      </c>
      <c r="D81" s="16">
        <f t="shared" si="2"/>
        <v>556.40000000000055</v>
      </c>
      <c r="E81" s="28">
        <f t="shared" si="3"/>
        <v>15.831554986484591</v>
      </c>
    </row>
    <row r="82" spans="1:5" ht="12.75" customHeight="1" x14ac:dyDescent="0.2">
      <c r="A82" s="12" t="s">
        <v>67</v>
      </c>
      <c r="B82" s="13">
        <f>B83+B84+B85</f>
        <v>-377.1</v>
      </c>
      <c r="C82" s="13">
        <f>C83+C84+C85</f>
        <v>-179.8</v>
      </c>
      <c r="D82" s="13">
        <f t="shared" si="2"/>
        <v>197.3</v>
      </c>
      <c r="E82" s="27">
        <f t="shared" si="3"/>
        <v>-52.320339432511268</v>
      </c>
    </row>
    <row r="83" spans="1:5" ht="12.75" customHeight="1" x14ac:dyDescent="0.2">
      <c r="A83" s="12" t="s">
        <v>68</v>
      </c>
      <c r="B83" s="13">
        <v>-377.1</v>
      </c>
      <c r="C83" s="13">
        <v>-179.8</v>
      </c>
      <c r="D83" s="13">
        <f t="shared" si="2"/>
        <v>197.3</v>
      </c>
      <c r="E83" s="27">
        <f t="shared" si="3"/>
        <v>-52.320339432511268</v>
      </c>
    </row>
    <row r="84" spans="1:5" ht="12.75" customHeight="1" x14ac:dyDescent="0.2">
      <c r="A84" s="12" t="s">
        <v>69</v>
      </c>
      <c r="B84" s="13">
        <v>0</v>
      </c>
      <c r="C84" s="13">
        <v>0</v>
      </c>
      <c r="D84" s="13">
        <f t="shared" si="2"/>
        <v>0</v>
      </c>
      <c r="E84" s="27">
        <f t="shared" si="3"/>
        <v>0</v>
      </c>
    </row>
    <row r="85" spans="1:5" ht="12.75" customHeight="1" x14ac:dyDescent="0.2">
      <c r="A85" s="12" t="s">
        <v>70</v>
      </c>
      <c r="B85" s="13">
        <v>0</v>
      </c>
      <c r="C85" s="13">
        <v>0</v>
      </c>
      <c r="D85" s="13">
        <f t="shared" si="2"/>
        <v>0</v>
      </c>
      <c r="E85" s="27">
        <f t="shared" si="3"/>
        <v>0</v>
      </c>
    </row>
    <row r="86" spans="1:5" ht="12.75" customHeight="1" x14ac:dyDescent="0.2">
      <c r="A86" s="15" t="s">
        <v>71</v>
      </c>
      <c r="B86" s="13">
        <f>B87+B88+B89</f>
        <v>3891.6</v>
      </c>
      <c r="C86" s="13">
        <f>C87+C88+C89</f>
        <v>4250.7000000000007</v>
      </c>
      <c r="D86" s="13">
        <f t="shared" si="2"/>
        <v>359.10000000000082</v>
      </c>
      <c r="E86" s="27">
        <f t="shared" si="3"/>
        <v>9.2275670675300887</v>
      </c>
    </row>
    <row r="87" spans="1:5" ht="12.75" customHeight="1" x14ac:dyDescent="0.2">
      <c r="A87" s="12" t="s">
        <v>72</v>
      </c>
      <c r="B87" s="13">
        <v>169.5</v>
      </c>
      <c r="C87" s="13">
        <v>-3.1</v>
      </c>
      <c r="D87" s="13">
        <f t="shared" si="2"/>
        <v>-172.6</v>
      </c>
      <c r="E87" s="27">
        <f t="shared" si="3"/>
        <v>-101.82890855457227</v>
      </c>
    </row>
    <row r="88" spans="1:5" ht="12.75" customHeight="1" x14ac:dyDescent="0.2">
      <c r="A88" s="12" t="s">
        <v>73</v>
      </c>
      <c r="B88" s="13">
        <v>2517</v>
      </c>
      <c r="C88" s="13">
        <v>2703.4</v>
      </c>
      <c r="D88" s="13">
        <f t="shared" si="2"/>
        <v>186.40000000000009</v>
      </c>
      <c r="E88" s="27">
        <f t="shared" si="3"/>
        <v>7.4056416368692908</v>
      </c>
    </row>
    <row r="89" spans="1:5" ht="12.75" customHeight="1" x14ac:dyDescent="0.2">
      <c r="A89" s="12" t="s">
        <v>74</v>
      </c>
      <c r="B89" s="13">
        <v>1205.0999999999999</v>
      </c>
      <c r="C89" s="13">
        <v>1550.4</v>
      </c>
      <c r="D89" s="13">
        <f t="shared" si="2"/>
        <v>345.30000000000018</v>
      </c>
      <c r="E89" s="27">
        <f t="shared" si="3"/>
        <v>28.653223798854896</v>
      </c>
    </row>
    <row r="90" spans="1:5" ht="12.75" customHeight="1" x14ac:dyDescent="0.2">
      <c r="A90" s="11" t="s">
        <v>75</v>
      </c>
      <c r="B90" s="16">
        <f>B91+B92</f>
        <v>419.79999999999995</v>
      </c>
      <c r="C90" s="16">
        <f>C91+C92</f>
        <v>75.999999999999773</v>
      </c>
      <c r="D90" s="16">
        <f t="shared" si="2"/>
        <v>-343.80000000000018</v>
      </c>
      <c r="E90" s="28">
        <f t="shared" si="3"/>
        <v>-81.896141019533161</v>
      </c>
    </row>
    <row r="91" spans="1:5" ht="12.75" customHeight="1" x14ac:dyDescent="0.2">
      <c r="A91" s="12" t="s">
        <v>76</v>
      </c>
      <c r="B91" s="13">
        <v>-1016.2</v>
      </c>
      <c r="C91" s="13">
        <v>-847.00000000000011</v>
      </c>
      <c r="D91" s="13">
        <f t="shared" si="2"/>
        <v>169.19999999999993</v>
      </c>
      <c r="E91" s="27">
        <f t="shared" si="3"/>
        <v>-16.650265695729189</v>
      </c>
    </row>
    <row r="92" spans="1:5" ht="12.75" customHeight="1" x14ac:dyDescent="0.2">
      <c r="A92" s="12" t="s">
        <v>77</v>
      </c>
      <c r="B92" s="13">
        <v>1436</v>
      </c>
      <c r="C92" s="13">
        <v>922.99999999999989</v>
      </c>
      <c r="D92" s="13">
        <f t="shared" si="2"/>
        <v>-513.00000000000011</v>
      </c>
      <c r="E92" s="27">
        <f t="shared" si="3"/>
        <v>-35.724233983286908</v>
      </c>
    </row>
    <row r="93" spans="1:5" ht="12.75" customHeight="1" x14ac:dyDescent="0.2">
      <c r="A93" s="11" t="s">
        <v>78</v>
      </c>
      <c r="B93" s="16">
        <f>B94+B99</f>
        <v>-727.09999999999991</v>
      </c>
      <c r="C93" s="16">
        <f>C94+C99</f>
        <v>448.90000000000015</v>
      </c>
      <c r="D93" s="16">
        <f t="shared" si="2"/>
        <v>1176</v>
      </c>
      <c r="E93" s="28">
        <f t="shared" si="3"/>
        <v>-161.73841287305737</v>
      </c>
    </row>
    <row r="94" spans="1:5" ht="12.75" customHeight="1" x14ac:dyDescent="0.2">
      <c r="A94" s="12" t="s">
        <v>79</v>
      </c>
      <c r="B94" s="13">
        <f>B95+B96+B97+B98</f>
        <v>2926.2</v>
      </c>
      <c r="C94" s="13">
        <f>C95+C96+C97+C98</f>
        <v>345.00000000000011</v>
      </c>
      <c r="D94" s="13">
        <f t="shared" si="2"/>
        <v>-2581.1999999999998</v>
      </c>
      <c r="E94" s="27">
        <f t="shared" si="3"/>
        <v>-88.209965142505638</v>
      </c>
    </row>
    <row r="95" spans="1:5" ht="12.75" customHeight="1" x14ac:dyDescent="0.2">
      <c r="A95" s="12" t="s">
        <v>80</v>
      </c>
      <c r="B95" s="13">
        <v>-554.9</v>
      </c>
      <c r="C95" s="13">
        <v>-348.90000000000003</v>
      </c>
      <c r="D95" s="13">
        <f t="shared" si="2"/>
        <v>205.99999999999994</v>
      </c>
      <c r="E95" s="27">
        <f t="shared" si="3"/>
        <v>-37.123806091187596</v>
      </c>
    </row>
    <row r="96" spans="1:5" ht="12.75" customHeight="1" x14ac:dyDescent="0.2">
      <c r="A96" s="12" t="s">
        <v>81</v>
      </c>
      <c r="B96" s="13">
        <v>2732.8999999999996</v>
      </c>
      <c r="C96" s="13">
        <v>398.90000000000009</v>
      </c>
      <c r="D96" s="13">
        <f t="shared" si="2"/>
        <v>-2333.9999999999995</v>
      </c>
      <c r="E96" s="27">
        <f t="shared" si="3"/>
        <v>-85.403783526656667</v>
      </c>
    </row>
    <row r="97" spans="1:5" ht="12.75" customHeight="1" x14ac:dyDescent="0.2">
      <c r="A97" s="12" t="s">
        <v>82</v>
      </c>
      <c r="B97" s="13">
        <v>1632.5</v>
      </c>
      <c r="C97" s="13">
        <v>424.40000000000003</v>
      </c>
      <c r="D97" s="13">
        <f t="shared" si="2"/>
        <v>-1208.0999999999999</v>
      </c>
      <c r="E97" s="27">
        <f t="shared" si="3"/>
        <v>-74.003062787136287</v>
      </c>
    </row>
    <row r="98" spans="1:5" ht="12.75" customHeight="1" x14ac:dyDescent="0.2">
      <c r="A98" s="12" t="s">
        <v>83</v>
      </c>
      <c r="B98" s="13">
        <v>-884.3</v>
      </c>
      <c r="C98" s="13">
        <v>-129.39999999999998</v>
      </c>
      <c r="D98" s="13">
        <f t="shared" si="2"/>
        <v>754.9</v>
      </c>
      <c r="E98" s="27">
        <f t="shared" si="3"/>
        <v>-85.36695691507407</v>
      </c>
    </row>
    <row r="99" spans="1:5" ht="12.75" customHeight="1" x14ac:dyDescent="0.2">
      <c r="A99" s="12" t="s">
        <v>84</v>
      </c>
      <c r="B99" s="13">
        <f>B100+B101+B102+B103</f>
        <v>-3653.2999999999997</v>
      </c>
      <c r="C99" s="13">
        <f>C100+C101+C102+C103</f>
        <v>103.90000000000003</v>
      </c>
      <c r="D99" s="13">
        <f t="shared" si="2"/>
        <v>3757.2</v>
      </c>
      <c r="E99" s="27">
        <f t="shared" si="3"/>
        <v>-102.84400405113186</v>
      </c>
    </row>
    <row r="100" spans="1:5" ht="12.75" customHeight="1" x14ac:dyDescent="0.2">
      <c r="A100" s="12" t="s">
        <v>85</v>
      </c>
      <c r="B100" s="13">
        <v>147.70000000000002</v>
      </c>
      <c r="C100" s="13">
        <v>-55.9</v>
      </c>
      <c r="D100" s="13">
        <f t="shared" si="2"/>
        <v>-203.60000000000002</v>
      </c>
      <c r="E100" s="27">
        <f t="shared" si="3"/>
        <v>-137.84698713608665</v>
      </c>
    </row>
    <row r="101" spans="1:5" ht="12.75" customHeight="1" x14ac:dyDescent="0.2">
      <c r="A101" s="12" t="s">
        <v>86</v>
      </c>
      <c r="B101" s="13">
        <v>-794</v>
      </c>
      <c r="C101" s="13">
        <v>1137.7</v>
      </c>
      <c r="D101" s="13">
        <f t="shared" si="2"/>
        <v>1931.7</v>
      </c>
      <c r="E101" s="27">
        <f t="shared" si="3"/>
        <v>-243.28715365239296</v>
      </c>
    </row>
    <row r="102" spans="1:5" ht="12.75" customHeight="1" x14ac:dyDescent="0.2">
      <c r="A102" s="12" t="s">
        <v>87</v>
      </c>
      <c r="B102" s="13">
        <v>-3155.8999999999996</v>
      </c>
      <c r="C102" s="13">
        <v>-965.69999999999993</v>
      </c>
      <c r="D102" s="13">
        <f t="shared" si="2"/>
        <v>2190.1999999999998</v>
      </c>
      <c r="E102" s="27">
        <f t="shared" si="3"/>
        <v>-69.400171108083271</v>
      </c>
    </row>
    <row r="103" spans="1:5" ht="12.75" customHeight="1" x14ac:dyDescent="0.2">
      <c r="A103" s="12" t="s">
        <v>88</v>
      </c>
      <c r="B103" s="13">
        <v>148.90000000000003</v>
      </c>
      <c r="C103" s="13">
        <v>-12.199999999999989</v>
      </c>
      <c r="D103" s="13">
        <f t="shared" si="2"/>
        <v>-161.10000000000002</v>
      </c>
      <c r="E103" s="27">
        <f t="shared" si="3"/>
        <v>-108.19341840161181</v>
      </c>
    </row>
    <row r="104" spans="1:5" ht="12.75" customHeight="1" x14ac:dyDescent="0.2">
      <c r="A104" s="11" t="s">
        <v>89</v>
      </c>
      <c r="B104" s="16">
        <v>720.99999999999989</v>
      </c>
      <c r="C104" s="16">
        <v>1317.1</v>
      </c>
      <c r="D104" s="16">
        <f t="shared" si="2"/>
        <v>596.1</v>
      </c>
      <c r="E104" s="28">
        <f t="shared" si="3"/>
        <v>82.676837725381432</v>
      </c>
    </row>
    <row r="105" spans="1:5" ht="12.75" customHeight="1" x14ac:dyDescent="0.2">
      <c r="A105" s="11" t="s">
        <v>90</v>
      </c>
      <c r="B105" s="14">
        <f>-B15-B78</f>
        <v>-424.60000000000446</v>
      </c>
      <c r="C105" s="14">
        <f>-C15-C78</f>
        <v>-2099.0000000000009</v>
      </c>
      <c r="D105" s="14">
        <f t="shared" si="2"/>
        <v>-1674.3999999999965</v>
      </c>
      <c r="E105" s="26">
        <f t="shared" si="3"/>
        <v>394.34762129062148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1"/>
    </row>
    <row r="108" spans="1:5" ht="12.75" customHeight="1" x14ac:dyDescent="0.2">
      <c r="A108" s="21" t="s">
        <v>94</v>
      </c>
    </row>
    <row r="109" spans="1:5" ht="12.75" customHeight="1" x14ac:dyDescent="0.2">
      <c r="A109" s="29" t="s">
        <v>11</v>
      </c>
    </row>
    <row r="110" spans="1:5" ht="12.75" customHeight="1" x14ac:dyDescent="0.2">
      <c r="A110" s="30" t="s">
        <v>12</v>
      </c>
    </row>
    <row r="111" spans="1:5" ht="12.75" customHeight="1" x14ac:dyDescent="0.2">
      <c r="A111" s="31" t="s">
        <v>95</v>
      </c>
    </row>
  </sheetData>
  <mergeCells count="11">
    <mergeCell ref="D12:E13"/>
    <mergeCell ref="A5:E5"/>
    <mergeCell ref="A6:E6"/>
    <mergeCell ref="A7:E7"/>
    <mergeCell ref="B9:C9"/>
    <mergeCell ref="D9:E9"/>
    <mergeCell ref="A1:E1"/>
    <mergeCell ref="A2:E2"/>
    <mergeCell ref="A3:E3"/>
    <mergeCell ref="B10:C10"/>
    <mergeCell ref="D11:E11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2018-12-14T22:32:38Z</cp:lastPrinted>
  <dcterms:created xsi:type="dcterms:W3CDTF">2018-11-21T20:09:16Z</dcterms:created>
  <dcterms:modified xsi:type="dcterms:W3CDTF">2018-12-18T19:05:35Z</dcterms:modified>
</cp:coreProperties>
</file>